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86" windowWidth="27360" windowHeight="4965" activeTab="0"/>
  </bookViews>
  <sheets>
    <sheet name="Sheet1" sheetId="1" r:id="rId1"/>
    <sheet name="Foaie1" sheetId="2" r:id="rId2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<sst xmlns="http://schemas.openxmlformats.org/spreadsheetml/2006/main" count="52" uniqueCount="31">
  <si>
    <t>Cod</t>
  </si>
  <si>
    <t>A</t>
  </si>
  <si>
    <t>B</t>
  </si>
  <si>
    <t>5</t>
  </si>
  <si>
    <t>Anexa 6</t>
  </si>
  <si>
    <t>cod 21</t>
  </si>
  <si>
    <t>Denumirea indicatorilor*)</t>
  </si>
  <si>
    <t>-lei-</t>
  </si>
  <si>
    <t>Credite de angajament</t>
  </si>
  <si>
    <t>TOTAL CHELTUIELI</t>
  </si>
  <si>
    <t>CHELTUIELI CURENTE</t>
  </si>
  <si>
    <t>Cheltuieli cu personalul</t>
  </si>
  <si>
    <t>Bunuri si servicii</t>
  </si>
  <si>
    <t>Alte transferuri</t>
  </si>
  <si>
    <t>Asistenta sociala</t>
  </si>
  <si>
    <t>Active nefinanciare (Chelt capital)</t>
  </si>
  <si>
    <t>MINISTERUL TRANSPORTURILOR</t>
  </si>
  <si>
    <t>AUTORITATEA RUTIERĂ ROMANĂ</t>
  </si>
  <si>
    <t>CONTUL DE EXECUŢIE A BUGETULUI INSTITUŢIEI PUBLICE- CHELTUIELI</t>
  </si>
  <si>
    <t>Credite bugetare</t>
  </si>
  <si>
    <t>Angajamente bugetare</t>
  </si>
  <si>
    <t>Angajamente legale</t>
  </si>
  <si>
    <t>Plati efectuate</t>
  </si>
  <si>
    <t>Angajamente legale de platit</t>
  </si>
  <si>
    <t>Cheltuieli efective</t>
  </si>
  <si>
    <t>Initiale</t>
  </si>
  <si>
    <t>Definitiva</t>
  </si>
  <si>
    <t>Sume aferente persoane handicap</t>
  </si>
  <si>
    <t>8=6-7</t>
  </si>
  <si>
    <t>Definitive</t>
  </si>
  <si>
    <t>LA 31 decembrie 2020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</si>
</sst>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.000\ _l_e_i_-;\-* #,##0.000\ _l_e_i_-;_-* &quot;-&quot;??\ _l_e_i_-;_-@_-"/>
    <numFmt numFmtId="184" formatCode="_-* #,##0.0000\ _l_e_i_-;\-* #,##0.0000\ _l_e_i_-;_-* &quot;-&quot;??\ _l_e_i_-;_-@_-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0.0"/>
    <numFmt numFmtId="188" formatCode="0.00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Rom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79" fontId="0" fillId="0" borderId="0" xfId="59" applyFont="1" applyAlignment="1">
      <alignment/>
    </xf>
    <xf numFmtId="179" fontId="3" fillId="0" borderId="11" xfId="59" applyFont="1" applyBorder="1" applyAlignment="1">
      <alignment horizontal="center" vertical="top" wrapText="1"/>
    </xf>
    <xf numFmtId="179" fontId="3" fillId="0" borderId="0" xfId="59" applyFont="1" applyAlignment="1">
      <alignment/>
    </xf>
    <xf numFmtId="186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186" fontId="0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/>
    </xf>
    <xf numFmtId="186" fontId="3" fillId="0" borderId="16" xfId="59" applyNumberFormat="1" applyFont="1" applyBorder="1" applyAlignment="1">
      <alignment/>
    </xf>
    <xf numFmtId="186" fontId="3" fillId="0" borderId="14" xfId="59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186" fontId="3" fillId="0" borderId="19" xfId="59" applyNumberFormat="1" applyFont="1" applyBorder="1" applyAlignment="1">
      <alignment/>
    </xf>
    <xf numFmtId="186" fontId="40" fillId="0" borderId="18" xfId="59" applyNumberFormat="1" applyFont="1" applyBorder="1" applyAlignment="1">
      <alignment/>
    </xf>
    <xf numFmtId="186" fontId="40" fillId="0" borderId="10" xfId="59" applyNumberFormat="1" applyFont="1" applyBorder="1" applyAlignment="1">
      <alignment/>
    </xf>
    <xf numFmtId="186" fontId="40" fillId="0" borderId="16" xfId="59" applyNumberFormat="1" applyFont="1" applyBorder="1" applyAlignment="1">
      <alignment/>
    </xf>
    <xf numFmtId="186" fontId="40" fillId="0" borderId="20" xfId="59" applyNumberFormat="1" applyFont="1" applyBorder="1" applyAlignment="1">
      <alignment/>
    </xf>
    <xf numFmtId="186" fontId="40" fillId="0" borderId="18" xfId="59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" fontId="3" fillId="0" borderId="22" xfId="59" applyNumberFormat="1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16" fontId="4" fillId="0" borderId="22" xfId="0" applyNumberFormat="1" applyFont="1" applyBorder="1" applyAlignment="1" quotePrefix="1">
      <alignment horizontal="center" vertical="top" wrapText="1"/>
    </xf>
    <xf numFmtId="0" fontId="4" fillId="0" borderId="22" xfId="0" applyFont="1" applyBorder="1" applyAlignment="1" quotePrefix="1">
      <alignment horizontal="center" vertical="top" wrapText="1"/>
    </xf>
    <xf numFmtId="0" fontId="3" fillId="0" borderId="23" xfId="0" applyFont="1" applyBorder="1" applyAlignment="1" quotePrefix="1">
      <alignment horizontal="center" vertical="top" wrapText="1"/>
    </xf>
    <xf numFmtId="186" fontId="40" fillId="0" borderId="10" xfId="59" applyNumberFormat="1" applyFont="1" applyBorder="1" applyAlignment="1">
      <alignment horizontal="right"/>
    </xf>
    <xf numFmtId="186" fontId="40" fillId="0" borderId="14" xfId="59" applyNumberFormat="1" applyFont="1" applyBorder="1" applyAlignment="1">
      <alignment horizontal="right"/>
    </xf>
    <xf numFmtId="186" fontId="40" fillId="0" borderId="14" xfId="59" applyNumberFormat="1" applyFont="1" applyBorder="1" applyAlignment="1">
      <alignment/>
    </xf>
    <xf numFmtId="179" fontId="3" fillId="0" borderId="22" xfId="59" applyFont="1" applyBorder="1" applyAlignment="1">
      <alignment horizontal="center" vertical="top"/>
    </xf>
    <xf numFmtId="179" fontId="40" fillId="0" borderId="18" xfId="59" applyFont="1" applyBorder="1" applyAlignment="1">
      <alignment/>
    </xf>
    <xf numFmtId="0" fontId="4" fillId="0" borderId="24" xfId="0" applyFont="1" applyBorder="1" applyAlignment="1" quotePrefix="1">
      <alignment horizontal="center" vertical="top" wrapText="1"/>
    </xf>
    <xf numFmtId="0" fontId="3" fillId="0" borderId="25" xfId="0" applyFont="1" applyBorder="1" applyAlignment="1" quotePrefix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179" fontId="3" fillId="0" borderId="27" xfId="59" applyFont="1" applyBorder="1" applyAlignment="1">
      <alignment horizontal="center" vertical="center" wrapText="1"/>
    </xf>
    <xf numFmtId="179" fontId="3" fillId="0" borderId="11" xfId="59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1" fontId="3" fillId="0" borderId="28" xfId="59" applyNumberFormat="1" applyFont="1" applyBorder="1" applyAlignment="1">
      <alignment horizontal="center" vertical="top" wrapText="1"/>
    </xf>
    <xf numFmtId="1" fontId="3" fillId="0" borderId="26" xfId="59" applyNumberFormat="1" applyFont="1" applyBorder="1" applyAlignment="1">
      <alignment horizontal="center" vertical="top" wrapText="1"/>
    </xf>
    <xf numFmtId="186" fontId="3" fillId="0" borderId="10" xfId="59" applyNumberFormat="1" applyFont="1" applyBorder="1" applyAlignment="1">
      <alignment horizontal="left"/>
    </xf>
    <xf numFmtId="186" fontId="3" fillId="0" borderId="16" xfId="59" applyNumberFormat="1" applyFont="1" applyBorder="1" applyAlignment="1">
      <alignment horizontal="left"/>
    </xf>
    <xf numFmtId="186" fontId="3" fillId="0" borderId="14" xfId="59" applyNumberFormat="1" applyFont="1" applyBorder="1" applyAlignment="1">
      <alignment horizontal="left"/>
    </xf>
    <xf numFmtId="186" fontId="3" fillId="0" borderId="19" xfId="59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9" fontId="3" fillId="0" borderId="31" xfId="59" applyFont="1" applyBorder="1" applyAlignment="1">
      <alignment horizontal="center" vertical="center" wrapText="1"/>
    </xf>
    <xf numFmtId="179" fontId="3" fillId="0" borderId="32" xfId="59" applyFont="1" applyBorder="1" applyAlignment="1">
      <alignment horizontal="center" vertical="center" wrapText="1"/>
    </xf>
    <xf numFmtId="179" fontId="3" fillId="0" borderId="0" xfId="59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9" fontId="4" fillId="0" borderId="22" xfId="59" applyFont="1" applyBorder="1" applyAlignment="1">
      <alignment horizontal="center" vertical="center" wrapText="1"/>
    </xf>
    <xf numFmtId="179" fontId="4" fillId="0" borderId="27" xfId="59" applyFont="1" applyBorder="1" applyAlignment="1">
      <alignment horizontal="center" vertical="center" wrapText="1"/>
    </xf>
    <xf numFmtId="179" fontId="3" fillId="0" borderId="22" xfId="59" applyFont="1" applyBorder="1" applyAlignment="1">
      <alignment horizontal="center" vertical="center" wrapText="1"/>
    </xf>
    <xf numFmtId="179" fontId="3" fillId="0" borderId="27" xfId="59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9" fontId="0" fillId="0" borderId="0" xfId="59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center"/>
    </xf>
    <xf numFmtId="186" fontId="3" fillId="0" borderId="33" xfId="59" applyNumberFormat="1" applyFont="1" applyBorder="1" applyAlignment="1">
      <alignment horizontal="left"/>
    </xf>
    <xf numFmtId="186" fontId="3" fillId="0" borderId="18" xfId="59" applyNumberFormat="1" applyFont="1" applyBorder="1" applyAlignment="1">
      <alignment horizontal="left"/>
    </xf>
    <xf numFmtId="186" fontId="3" fillId="0" borderId="20" xfId="59" applyNumberFormat="1" applyFont="1" applyBorder="1" applyAlignment="1">
      <alignment horizontal="left"/>
    </xf>
    <xf numFmtId="186" fontId="0" fillId="0" borderId="0" xfId="0" applyNumberFormat="1" applyFont="1" applyAlignment="1">
      <alignment/>
    </xf>
    <xf numFmtId="186" fontId="3" fillId="0" borderId="14" xfId="59" applyNumberFormat="1" applyFont="1" applyBorder="1" applyAlignment="1">
      <alignment horizontal="right"/>
    </xf>
    <xf numFmtId="186" fontId="0" fillId="0" borderId="0" xfId="59" applyNumberFormat="1" applyFont="1" applyAlignment="1">
      <alignment/>
    </xf>
    <xf numFmtId="0" fontId="0" fillId="0" borderId="0" xfId="0" applyFont="1" applyAlignment="1">
      <alignment vertical="top" wrapText="1"/>
    </xf>
    <xf numFmtId="179" fontId="0" fillId="0" borderId="0" xfId="59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32.28125" style="69" customWidth="1"/>
    <col min="2" max="2" width="5.7109375" style="69" customWidth="1"/>
    <col min="3" max="3" width="15.28125" style="70" customWidth="1"/>
    <col min="4" max="4" width="15.28125" style="70" bestFit="1" customWidth="1"/>
    <col min="5" max="5" width="15.28125" style="70" customWidth="1"/>
    <col min="6" max="7" width="15.00390625" style="69" customWidth="1"/>
    <col min="8" max="8" width="15.28125" style="69" customWidth="1"/>
    <col min="9" max="9" width="15.28125" style="69" bestFit="1" customWidth="1"/>
    <col min="10" max="10" width="14.421875" style="69" customWidth="1"/>
    <col min="11" max="11" width="15.140625" style="69" customWidth="1"/>
    <col min="12" max="12" width="14.421875" style="69" customWidth="1"/>
    <col min="13" max="13" width="16.57421875" style="69" customWidth="1"/>
    <col min="14" max="16384" width="9.140625" style="69" customWidth="1"/>
  </cols>
  <sheetData>
    <row r="1" ht="12.75">
      <c r="A1" s="5" t="s">
        <v>16</v>
      </c>
    </row>
    <row r="2" ht="12.75">
      <c r="A2" s="5" t="s">
        <v>17</v>
      </c>
    </row>
    <row r="3" spans="1:11" ht="12.75">
      <c r="A3" s="5"/>
      <c r="K3" s="6" t="s">
        <v>4</v>
      </c>
    </row>
    <row r="4" spans="1:11" ht="12.75">
      <c r="A4" s="5"/>
      <c r="K4" s="6"/>
    </row>
    <row r="5" ht="12.75">
      <c r="A5" s="5"/>
    </row>
    <row r="7" spans="1:11" ht="12.75">
      <c r="A7" s="62" t="s">
        <v>18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2.75">
      <c r="A8" s="59" t="s">
        <v>30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5:9" ht="12.75">
      <c r="E10" s="10"/>
      <c r="F10" s="1"/>
      <c r="G10" s="4"/>
      <c r="H10" s="4"/>
      <c r="I10" s="4"/>
    </row>
    <row r="12" spans="1:12" ht="13.5" thickBot="1">
      <c r="A12" s="71" t="s">
        <v>5</v>
      </c>
      <c r="J12" s="71"/>
      <c r="K12" s="72" t="s">
        <v>7</v>
      </c>
      <c r="L12" s="72"/>
    </row>
    <row r="13" spans="1:11" ht="25.5" customHeight="1">
      <c r="A13" s="57" t="s">
        <v>6</v>
      </c>
      <c r="B13" s="63" t="s">
        <v>0</v>
      </c>
      <c r="C13" s="60" t="s">
        <v>8</v>
      </c>
      <c r="D13" s="61"/>
      <c r="E13" s="60" t="s">
        <v>19</v>
      </c>
      <c r="F13" s="61"/>
      <c r="G13" s="63" t="s">
        <v>20</v>
      </c>
      <c r="H13" s="53" t="s">
        <v>21</v>
      </c>
      <c r="I13" s="53" t="s">
        <v>22</v>
      </c>
      <c r="J13" s="53" t="s">
        <v>23</v>
      </c>
      <c r="K13" s="55" t="s">
        <v>24</v>
      </c>
    </row>
    <row r="14" spans="1:11" ht="14.25" customHeight="1" thickBot="1">
      <c r="A14" s="58"/>
      <c r="B14" s="64"/>
      <c r="C14" s="44" t="s">
        <v>25</v>
      </c>
      <c r="D14" s="45" t="s">
        <v>29</v>
      </c>
      <c r="E14" s="9" t="s">
        <v>25</v>
      </c>
      <c r="F14" s="17" t="s">
        <v>26</v>
      </c>
      <c r="G14" s="64"/>
      <c r="H14" s="54"/>
      <c r="I14" s="54"/>
      <c r="J14" s="54"/>
      <c r="K14" s="56"/>
    </row>
    <row r="15" spans="1:11" ht="13.5" thickBot="1">
      <c r="A15" s="29" t="s">
        <v>1</v>
      </c>
      <c r="B15" s="46" t="s">
        <v>2</v>
      </c>
      <c r="C15" s="48">
        <v>1</v>
      </c>
      <c r="D15" s="47">
        <v>2</v>
      </c>
      <c r="E15" s="31">
        <v>3</v>
      </c>
      <c r="F15" s="32">
        <v>4</v>
      </c>
      <c r="G15" s="30">
        <v>5</v>
      </c>
      <c r="H15" s="33">
        <v>6</v>
      </c>
      <c r="I15" s="41">
        <v>7</v>
      </c>
      <c r="J15" s="43" t="s">
        <v>28</v>
      </c>
      <c r="K15" s="42">
        <v>9</v>
      </c>
    </row>
    <row r="16" spans="1:13" ht="12.75">
      <c r="A16" s="21" t="s">
        <v>9</v>
      </c>
      <c r="B16" s="22">
        <v>0</v>
      </c>
      <c r="C16" s="73">
        <f aca="true" t="shared" si="0" ref="C16:I16">C17+C23</f>
        <v>137946000</v>
      </c>
      <c r="D16" s="74">
        <f t="shared" si="0"/>
        <v>131558000</v>
      </c>
      <c r="E16" s="74">
        <f t="shared" si="0"/>
        <v>137946000</v>
      </c>
      <c r="F16" s="74">
        <f t="shared" si="0"/>
        <v>131558000</v>
      </c>
      <c r="G16" s="74">
        <f t="shared" si="0"/>
        <v>103976816</v>
      </c>
      <c r="H16" s="74">
        <f t="shared" si="0"/>
        <v>103976816</v>
      </c>
      <c r="I16" s="74">
        <f t="shared" si="0"/>
        <v>103976816</v>
      </c>
      <c r="J16" s="73">
        <f>H16-I16</f>
        <v>0</v>
      </c>
      <c r="K16" s="75">
        <f>K17+K23</f>
        <v>83809007</v>
      </c>
      <c r="M16" s="76"/>
    </row>
    <row r="17" spans="1:11" ht="12.75">
      <c r="A17" s="12" t="s">
        <v>10</v>
      </c>
      <c r="B17" s="7">
        <v>1</v>
      </c>
      <c r="C17" s="49">
        <f>C18+C19+C20+C21+C22</f>
        <v>134200000</v>
      </c>
      <c r="D17" s="49">
        <f>D18+D19+D20+D21+D22</f>
        <v>126813000</v>
      </c>
      <c r="E17" s="49">
        <f>E18+E19+E21+E22</f>
        <v>134200000</v>
      </c>
      <c r="F17" s="49">
        <f>F18+F19+F21+F22</f>
        <v>126813000</v>
      </c>
      <c r="G17" s="49">
        <f>G18+G19+G21+G22</f>
        <v>100191289</v>
      </c>
      <c r="H17" s="49">
        <f>H18+H19+H21+H22</f>
        <v>100191289</v>
      </c>
      <c r="I17" s="49">
        <f>I18+I19+I21+I22</f>
        <v>100191289</v>
      </c>
      <c r="J17" s="49">
        <f aca="true" t="shared" si="1" ref="J17:J23">H17-I17</f>
        <v>0</v>
      </c>
      <c r="K17" s="50">
        <f>K18+K19+K21+K22</f>
        <v>81088049</v>
      </c>
    </row>
    <row r="18" spans="1:11" ht="12.75">
      <c r="A18" s="12" t="s">
        <v>11</v>
      </c>
      <c r="B18" s="7">
        <v>10</v>
      </c>
      <c r="C18" s="49">
        <v>56307000</v>
      </c>
      <c r="D18" s="49">
        <v>48419000</v>
      </c>
      <c r="E18" s="49">
        <v>56307000</v>
      </c>
      <c r="F18" s="49">
        <v>48419000</v>
      </c>
      <c r="G18" s="49">
        <v>41259345</v>
      </c>
      <c r="H18" s="49">
        <v>41259345</v>
      </c>
      <c r="I18" s="49">
        <v>41259345</v>
      </c>
      <c r="J18" s="49">
        <f t="shared" si="1"/>
        <v>0</v>
      </c>
      <c r="K18" s="50">
        <v>41331061</v>
      </c>
    </row>
    <row r="19" spans="1:11" ht="12.75">
      <c r="A19" s="12" t="s">
        <v>12</v>
      </c>
      <c r="B19" s="7">
        <v>20</v>
      </c>
      <c r="C19" s="49">
        <v>77270000</v>
      </c>
      <c r="D19" s="49">
        <v>77771000</v>
      </c>
      <c r="E19" s="49">
        <v>77270000</v>
      </c>
      <c r="F19" s="49">
        <v>77771000</v>
      </c>
      <c r="G19" s="49">
        <v>58545614</v>
      </c>
      <c r="H19" s="49">
        <v>58545614</v>
      </c>
      <c r="I19" s="49">
        <v>58545614</v>
      </c>
      <c r="J19" s="49">
        <f t="shared" si="1"/>
        <v>0</v>
      </c>
      <c r="K19" s="50">
        <v>39370658</v>
      </c>
    </row>
    <row r="20" spans="1:11" ht="12.75">
      <c r="A20" s="12" t="s">
        <v>13</v>
      </c>
      <c r="B20" s="7">
        <v>55</v>
      </c>
      <c r="C20" s="49">
        <f>E20</f>
        <v>0</v>
      </c>
      <c r="D20" s="49"/>
      <c r="E20" s="49">
        <v>0</v>
      </c>
      <c r="F20" s="49">
        <f>G20</f>
        <v>0</v>
      </c>
      <c r="G20" s="49">
        <v>0</v>
      </c>
      <c r="H20" s="49">
        <f>I20</f>
        <v>0</v>
      </c>
      <c r="I20" s="49">
        <v>0</v>
      </c>
      <c r="J20" s="49">
        <f t="shared" si="1"/>
        <v>0</v>
      </c>
      <c r="K20" s="50">
        <v>0</v>
      </c>
    </row>
    <row r="21" spans="1:11" ht="12.75">
      <c r="A21" s="12" t="s">
        <v>14</v>
      </c>
      <c r="B21" s="7">
        <v>57</v>
      </c>
      <c r="C21" s="49">
        <v>87000</v>
      </c>
      <c r="D21" s="49">
        <v>87000</v>
      </c>
      <c r="E21" s="49">
        <v>87000</v>
      </c>
      <c r="F21" s="49">
        <v>87000</v>
      </c>
      <c r="G21" s="49">
        <v>5000</v>
      </c>
      <c r="H21" s="49">
        <v>5000</v>
      </c>
      <c r="I21" s="49">
        <v>5000</v>
      </c>
      <c r="J21" s="49">
        <f t="shared" si="1"/>
        <v>0</v>
      </c>
      <c r="K21" s="50">
        <v>5000</v>
      </c>
    </row>
    <row r="22" spans="1:11" ht="12.75">
      <c r="A22" s="12" t="s">
        <v>27</v>
      </c>
      <c r="B22" s="7">
        <v>59</v>
      </c>
      <c r="C22" s="49">
        <v>536000</v>
      </c>
      <c r="D22" s="49">
        <v>536000</v>
      </c>
      <c r="E22" s="49">
        <v>536000</v>
      </c>
      <c r="F22" s="49">
        <v>536000</v>
      </c>
      <c r="G22" s="49">
        <v>381330</v>
      </c>
      <c r="H22" s="49">
        <v>381330</v>
      </c>
      <c r="I22" s="49">
        <v>381330</v>
      </c>
      <c r="J22" s="49">
        <f t="shared" si="1"/>
        <v>0</v>
      </c>
      <c r="K22" s="50">
        <v>381330</v>
      </c>
    </row>
    <row r="23" spans="1:11" ht="13.5" thickBot="1">
      <c r="A23" s="13" t="s">
        <v>15</v>
      </c>
      <c r="B23" s="14">
        <v>71</v>
      </c>
      <c r="C23" s="77">
        <v>3746000</v>
      </c>
      <c r="D23" s="51">
        <v>4745000</v>
      </c>
      <c r="E23" s="51">
        <v>3746000</v>
      </c>
      <c r="F23" s="51">
        <v>4745000</v>
      </c>
      <c r="G23" s="51">
        <v>3785527</v>
      </c>
      <c r="H23" s="51">
        <v>3785527</v>
      </c>
      <c r="I23" s="51">
        <v>3785527</v>
      </c>
      <c r="J23" s="51">
        <f t="shared" si="1"/>
        <v>0</v>
      </c>
      <c r="K23" s="52">
        <v>2720958</v>
      </c>
    </row>
    <row r="24" spans="3:9" ht="12.75">
      <c r="C24" s="78"/>
      <c r="D24" s="78"/>
      <c r="E24" s="78"/>
      <c r="F24" s="16"/>
      <c r="G24" s="16"/>
      <c r="H24" s="16"/>
      <c r="I24" s="76"/>
    </row>
    <row r="25" spans="1:12" ht="14.25" customHeight="1">
      <c r="A25" s="79"/>
      <c r="B25" s="79"/>
      <c r="C25" s="80"/>
      <c r="D25" s="80"/>
      <c r="E25" s="80"/>
      <c r="F25" s="79"/>
      <c r="G25" s="79"/>
      <c r="H25" s="79"/>
      <c r="I25" s="79"/>
      <c r="J25" s="79"/>
      <c r="K25" s="79"/>
      <c r="L25" s="79"/>
    </row>
    <row r="26" ht="17.25" customHeight="1">
      <c r="M26" s="79"/>
    </row>
    <row r="27" spans="14:19" ht="12.75">
      <c r="N27" s="3"/>
      <c r="O27" s="3"/>
      <c r="P27" s="3"/>
      <c r="Q27" s="3"/>
      <c r="R27" s="3"/>
      <c r="S27" s="2"/>
    </row>
    <row r="30" ht="12.75">
      <c r="F30" s="76"/>
    </row>
  </sheetData>
  <sheetProtection/>
  <mergeCells count="11">
    <mergeCell ref="I13:I14"/>
    <mergeCell ref="J13:J14"/>
    <mergeCell ref="K13:K14"/>
    <mergeCell ref="A13:A14"/>
    <mergeCell ref="A8:K8"/>
    <mergeCell ref="C13:D13"/>
    <mergeCell ref="A7:K7"/>
    <mergeCell ref="B13:B14"/>
    <mergeCell ref="E13:F13"/>
    <mergeCell ref="G13:G14"/>
    <mergeCell ref="H13:H14"/>
  </mergeCells>
  <printOptions horizontalCentered="1"/>
  <pageMargins left="0.07874015748031496" right="0" top="0.7480314960629921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17"/>
  <sheetViews>
    <sheetView zoomScalePageLayoutView="0" workbookViewId="0" topLeftCell="A1">
      <selection activeCell="J13" sqref="J13"/>
    </sheetView>
  </sheetViews>
  <sheetFormatPr defaultColWidth="9.140625" defaultRowHeight="12.75"/>
  <cols>
    <col min="3" max="3" width="3.8515625" style="0" customWidth="1"/>
    <col min="4" max="4" width="3.421875" style="0" customWidth="1"/>
    <col min="5" max="5" width="2.7109375" style="0" customWidth="1"/>
    <col min="6" max="6" width="15.57421875" style="0" customWidth="1"/>
    <col min="7" max="7" width="3.140625" style="0" customWidth="1"/>
    <col min="8" max="8" width="14.28125" style="0" bestFit="1" customWidth="1"/>
    <col min="9" max="9" width="9.57421875" style="8" bestFit="1" customWidth="1"/>
    <col min="10" max="10" width="14.7109375" style="0" customWidth="1"/>
    <col min="11" max="11" width="9.140625" style="8" customWidth="1"/>
    <col min="12" max="12" width="13.8515625" style="0" bestFit="1" customWidth="1"/>
  </cols>
  <sheetData>
    <row r="6" ht="13.5" thickBot="1"/>
    <row r="7" spans="1:10" ht="12.75">
      <c r="A7" s="57" t="s">
        <v>6</v>
      </c>
      <c r="B7" s="63" t="s">
        <v>0</v>
      </c>
      <c r="C7" s="67" t="s">
        <v>8</v>
      </c>
      <c r="D7" s="60" t="s">
        <v>19</v>
      </c>
      <c r="E7" s="61"/>
      <c r="F7" s="63" t="s">
        <v>20</v>
      </c>
      <c r="G7" s="53" t="s">
        <v>21</v>
      </c>
      <c r="H7" s="53" t="s">
        <v>22</v>
      </c>
      <c r="I7" s="65"/>
      <c r="J7" s="55" t="s">
        <v>24</v>
      </c>
    </row>
    <row r="8" spans="1:10" ht="77.25" thickBot="1">
      <c r="A8" s="58"/>
      <c r="B8" s="64"/>
      <c r="C8" s="68"/>
      <c r="D8" s="9" t="s">
        <v>25</v>
      </c>
      <c r="E8" s="17" t="s">
        <v>26</v>
      </c>
      <c r="F8" s="64"/>
      <c r="G8" s="54"/>
      <c r="H8" s="54"/>
      <c r="I8" s="66"/>
      <c r="J8" s="56"/>
    </row>
    <row r="9" spans="1:10" ht="13.5" thickBot="1">
      <c r="A9" s="29" t="s">
        <v>1</v>
      </c>
      <c r="B9" s="30" t="s">
        <v>2</v>
      </c>
      <c r="C9" s="31">
        <v>1</v>
      </c>
      <c r="D9" s="31">
        <v>2</v>
      </c>
      <c r="E9" s="32">
        <v>3</v>
      </c>
      <c r="F9" s="30">
        <v>4</v>
      </c>
      <c r="G9" s="33" t="s">
        <v>3</v>
      </c>
      <c r="H9" s="34">
        <v>6</v>
      </c>
      <c r="I9" s="39"/>
      <c r="J9" s="35">
        <v>8</v>
      </c>
    </row>
    <row r="10" spans="1:12" ht="13.5" thickBot="1">
      <c r="A10" s="21" t="s">
        <v>9</v>
      </c>
      <c r="B10" s="22">
        <v>0</v>
      </c>
      <c r="C10" s="28">
        <f>D10</f>
        <v>104642000</v>
      </c>
      <c r="D10" s="24">
        <f>D11+D17</f>
        <v>104642000</v>
      </c>
      <c r="E10" s="24">
        <f>F10</f>
        <v>104642000</v>
      </c>
      <c r="F10" s="24">
        <f>F11+F17</f>
        <v>104642000</v>
      </c>
      <c r="G10" s="24">
        <f>H10</f>
        <v>76438064</v>
      </c>
      <c r="H10" s="24">
        <f>H11+H17</f>
        <v>76438064</v>
      </c>
      <c r="I10" s="40">
        <f>H10/F10*100</f>
        <v>73.0472124003746</v>
      </c>
      <c r="J10" s="27">
        <f>J11+J17</f>
        <v>77572003</v>
      </c>
      <c r="K10" s="8">
        <f>J10/F10*100</f>
        <v>74.13084898988934</v>
      </c>
      <c r="L10" s="11">
        <f>F10-H10</f>
        <v>28203936</v>
      </c>
    </row>
    <row r="11" spans="1:12" ht="13.5" thickBot="1">
      <c r="A11" s="12" t="s">
        <v>10</v>
      </c>
      <c r="B11" s="7">
        <v>1</v>
      </c>
      <c r="C11" s="36">
        <f aca="true" t="shared" si="0" ref="C11:C16">D11</f>
        <v>100340000</v>
      </c>
      <c r="D11" s="25">
        <f>D12+D13+D15+D16</f>
        <v>100340000</v>
      </c>
      <c r="E11" s="25">
        <f aca="true" t="shared" si="1" ref="E11:E17">F11</f>
        <v>100340000</v>
      </c>
      <c r="F11" s="25">
        <f>F12+F13+F15+F16</f>
        <v>100340000</v>
      </c>
      <c r="G11" s="25">
        <f aca="true" t="shared" si="2" ref="G11:G17">H11</f>
        <v>74601659</v>
      </c>
      <c r="H11" s="25">
        <f>H12+H13+H15+H16</f>
        <v>74601659</v>
      </c>
      <c r="I11" s="40">
        <f aca="true" t="shared" si="3" ref="I11:I17">H11/F11*100</f>
        <v>74.34887283236993</v>
      </c>
      <c r="J11" s="26">
        <f>J12+J13+J15+J16</f>
        <v>75613252</v>
      </c>
      <c r="K11" s="8">
        <f aca="true" t="shared" si="4" ref="K11:K17">J11/F11*100</f>
        <v>75.3570380705601</v>
      </c>
      <c r="L11" s="11">
        <f aca="true" t="shared" si="5" ref="L11:L17">F11-H11</f>
        <v>25738341</v>
      </c>
    </row>
    <row r="12" spans="1:12" ht="13.5" thickBot="1">
      <c r="A12" s="12" t="s">
        <v>11</v>
      </c>
      <c r="B12" s="7">
        <v>10</v>
      </c>
      <c r="C12" s="36">
        <f t="shared" si="0"/>
        <v>41582000</v>
      </c>
      <c r="D12" s="18">
        <v>41582000</v>
      </c>
      <c r="E12" s="25">
        <f t="shared" si="1"/>
        <v>41582000</v>
      </c>
      <c r="F12" s="18">
        <v>41582000</v>
      </c>
      <c r="G12" s="25">
        <f t="shared" si="2"/>
        <v>33768346</v>
      </c>
      <c r="H12" s="18">
        <v>33768346</v>
      </c>
      <c r="I12" s="40">
        <f t="shared" si="3"/>
        <v>81.20904718387763</v>
      </c>
      <c r="J12" s="19">
        <v>33662988</v>
      </c>
      <c r="K12" s="8">
        <f t="shared" si="4"/>
        <v>80.95567312779568</v>
      </c>
      <c r="L12" s="11">
        <f t="shared" si="5"/>
        <v>7813654</v>
      </c>
    </row>
    <row r="13" spans="1:12" ht="13.5" thickBot="1">
      <c r="A13" s="12" t="s">
        <v>12</v>
      </c>
      <c r="B13" s="7">
        <v>20</v>
      </c>
      <c r="C13" s="36">
        <v>58047000</v>
      </c>
      <c r="D13" s="18">
        <v>58047000</v>
      </c>
      <c r="E13" s="25">
        <f t="shared" si="1"/>
        <v>58047000</v>
      </c>
      <c r="F13" s="18">
        <v>58047000</v>
      </c>
      <c r="G13" s="25">
        <f t="shared" si="2"/>
        <v>40520513</v>
      </c>
      <c r="H13" s="18">
        <v>40520513</v>
      </c>
      <c r="I13" s="40">
        <f t="shared" si="3"/>
        <v>69.80638620428273</v>
      </c>
      <c r="J13" s="19">
        <v>41655089</v>
      </c>
      <c r="K13" s="8">
        <f t="shared" si="4"/>
        <v>71.76096783640843</v>
      </c>
      <c r="L13" s="11">
        <f t="shared" si="5"/>
        <v>17526487</v>
      </c>
    </row>
    <row r="14" spans="1:12" ht="13.5" thickBot="1">
      <c r="A14" s="12" t="s">
        <v>13</v>
      </c>
      <c r="B14" s="7">
        <v>55</v>
      </c>
      <c r="C14" s="36">
        <f t="shared" si="0"/>
        <v>0</v>
      </c>
      <c r="D14" s="18">
        <v>0</v>
      </c>
      <c r="E14" s="25">
        <f t="shared" si="1"/>
        <v>0</v>
      </c>
      <c r="F14" s="18">
        <v>0</v>
      </c>
      <c r="G14" s="25">
        <f t="shared" si="2"/>
        <v>0</v>
      </c>
      <c r="H14" s="18">
        <v>0</v>
      </c>
      <c r="I14" s="40">
        <v>0</v>
      </c>
      <c r="J14" s="19">
        <v>0</v>
      </c>
      <c r="L14" s="11">
        <f t="shared" si="5"/>
        <v>0</v>
      </c>
    </row>
    <row r="15" spans="1:12" ht="13.5" thickBot="1">
      <c r="A15" s="12" t="s">
        <v>14</v>
      </c>
      <c r="B15" s="7">
        <v>57</v>
      </c>
      <c r="C15" s="36">
        <f t="shared" si="0"/>
        <v>300000</v>
      </c>
      <c r="D15" s="18">
        <v>300000</v>
      </c>
      <c r="E15" s="25">
        <f t="shared" si="1"/>
        <v>300000</v>
      </c>
      <c r="F15" s="18">
        <v>300000</v>
      </c>
      <c r="G15" s="25">
        <f t="shared" si="2"/>
        <v>5000</v>
      </c>
      <c r="H15" s="18">
        <v>5000</v>
      </c>
      <c r="I15" s="40">
        <f t="shared" si="3"/>
        <v>1.6666666666666667</v>
      </c>
      <c r="J15" s="19">
        <v>5000</v>
      </c>
      <c r="K15" s="8">
        <f t="shared" si="4"/>
        <v>1.6666666666666667</v>
      </c>
      <c r="L15" s="11">
        <f t="shared" si="5"/>
        <v>295000</v>
      </c>
    </row>
    <row r="16" spans="1:12" ht="13.5" thickBot="1">
      <c r="A16" s="12" t="s">
        <v>27</v>
      </c>
      <c r="B16" s="7">
        <v>59</v>
      </c>
      <c r="C16" s="36">
        <f t="shared" si="0"/>
        <v>411000</v>
      </c>
      <c r="D16" s="18">
        <v>411000</v>
      </c>
      <c r="E16" s="25">
        <f t="shared" si="1"/>
        <v>411000</v>
      </c>
      <c r="F16" s="18">
        <v>411000</v>
      </c>
      <c r="G16" s="25">
        <f t="shared" si="2"/>
        <v>307800</v>
      </c>
      <c r="H16" s="18">
        <v>307800</v>
      </c>
      <c r="I16" s="40">
        <f t="shared" si="3"/>
        <v>74.8905109489051</v>
      </c>
      <c r="J16" s="19">
        <v>290175</v>
      </c>
      <c r="K16" s="8">
        <f t="shared" si="4"/>
        <v>70.60218978102189</v>
      </c>
      <c r="L16" s="11">
        <f t="shared" si="5"/>
        <v>103200</v>
      </c>
    </row>
    <row r="17" spans="1:12" ht="13.5" thickBot="1">
      <c r="A17" s="13" t="s">
        <v>15</v>
      </c>
      <c r="B17" s="14">
        <v>71</v>
      </c>
      <c r="C17" s="37">
        <v>4302000</v>
      </c>
      <c r="D17" s="20">
        <v>4302000</v>
      </c>
      <c r="E17" s="38">
        <f t="shared" si="1"/>
        <v>4302000</v>
      </c>
      <c r="F17" s="20">
        <v>4302000</v>
      </c>
      <c r="G17" s="38">
        <f t="shared" si="2"/>
        <v>1836405</v>
      </c>
      <c r="H17" s="20">
        <v>1836405</v>
      </c>
      <c r="I17" s="40">
        <f t="shared" si="3"/>
        <v>42.687238493723854</v>
      </c>
      <c r="J17" s="23">
        <v>1958751</v>
      </c>
      <c r="K17" s="8">
        <f t="shared" si="4"/>
        <v>45.53117154811716</v>
      </c>
      <c r="L17" s="11">
        <f t="shared" si="5"/>
        <v>2465595</v>
      </c>
    </row>
  </sheetData>
  <sheetProtection/>
  <mergeCells count="9">
    <mergeCell ref="H7:H8"/>
    <mergeCell ref="I7:I8"/>
    <mergeCell ref="J7:J8"/>
    <mergeCell ref="A7:A8"/>
    <mergeCell ref="B7:B8"/>
    <mergeCell ref="C7:C8"/>
    <mergeCell ref="D7:E7"/>
    <mergeCell ref="F7:F8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2021-02-09T06:53:43Z</cp:lastPrinted>
  <dcterms:created xsi:type="dcterms:W3CDTF">2006-02-14T11:55:22Z</dcterms:created>
  <dcterms:modified xsi:type="dcterms:W3CDTF">2021-08-19T13:38:59Z</dcterms:modified>
  <cp:category/>
  <cp:version/>
  <cp:contentType/>
  <cp:contentStatus/>
</cp:coreProperties>
</file>